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á hòa vốn" sheetId="1" state="visible" r:id="rId1"/>
    <sheet xmlns:r="http://schemas.openxmlformats.org/officeDocument/2006/relationships" name="Tra cứu phí" sheetId="2" state="visible" r:id="rId2"/>
    <sheet xmlns:r="http://schemas.openxmlformats.org/officeDocument/2006/relationships" name="Tính toán khuyến mã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  <sz val="11"/>
      <u val="single"/>
    </font>
    <font>
      <i val="1"/>
      <color rgb="00808080"/>
      <sz val="9"/>
    </font>
    <font>
      <b val="1"/>
      <color rgb="00FFFFFF"/>
      <sz val="10"/>
    </font>
    <font>
      <b val="1"/>
      <i val="1"/>
      <color rgb="00404040"/>
      <sz val="10"/>
    </font>
    <font>
      <i val="1"/>
      <color rgb="00404040"/>
      <sz val="10"/>
    </font>
    <font>
      <color rgb="000F2A43"/>
      <sz val="10"/>
      <u val="single"/>
    </font>
    <font>
      <b val="1"/>
      <color rgb="000F2A43"/>
    </font>
    <font>
      <color rgb="005A6B7C"/>
      <sz val="9"/>
    </font>
  </fonts>
  <fills count="5">
    <fill>
      <patternFill/>
    </fill>
    <fill>
      <patternFill patternType="gray125"/>
    </fill>
    <fill>
      <patternFill patternType="solid">
        <fgColor rgb="000F2A43"/>
      </patternFill>
    </fill>
    <fill>
      <patternFill patternType="solid">
        <fgColor rgb="00D9D9D9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164" fontId="5" fillId="3" borderId="0" applyProtection="1" pivotButton="0" quotePrefix="0" xfId="0">
      <protection locked="0" hidden="0"/>
    </xf>
    <xf numFmtId="0" fontId="2" fillId="3" borderId="0" applyAlignment="1" pivotButton="0" quotePrefix="0" xfId="0">
      <alignment vertical="center" wrapText="1"/>
    </xf>
    <xf numFmtId="164" fontId="0" fillId="0" borderId="0" pivotButton="0" quotePrefix="0" xfId="0"/>
    <xf numFmtId="3" fontId="0" fillId="0" borderId="0" pivotButton="0" quotePrefix="0" xfId="0"/>
    <xf numFmtId="3" fontId="5" fillId="4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2" borderId="0" pivotButton="0" quotePrefix="0" xfId="0"/>
    <xf numFmtId="164" fontId="0" fillId="0" borderId="0" applyProtection="1" pivotButton="0" quotePrefix="0" xfId="0">
      <protection locked="0" hidden="0"/>
    </xf>
    <xf numFmtId="0" fontId="8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ASEAN Seller</author>
  </authors>
  <commentList>
    <comment ref="F3" authorId="0" shapeId="0">
      <text>
        <t>🔒 Đây là công thức nâng cao (tránh xung đột khi chạy nhiều ngành hàng). Nhấn để xem [bản PRO trọn đời $9 (tính hoàn hàng / chạy 30 SKU hàng loạt)] để biết chi tiết.
Hãy nhập tỷ lệ hoàn hàng thực tế của shop (khác nhau theo ngành hàng; mẫu không cố định). Công thức lợi nhuận ròng sau hoàn hàng đã khóa ở cột K.
PRO: https://www.creem.io/payment/prod_2MnXAXUiwgq0fgItpTXSBV?utm_source=sheets_pro_lock&amp;utm_medium=lead_magnet&amp;utm_campaign=oct_launch</t>
      </text>
    </comment>
    <comment ref="G3" authorId="0" shapeId="0">
      <text>
        <t>🔒 Đây là công thức nâng cao (tránh xung đột khi chạy nhiều ngành hàng). Nhấn để xem [bản PRO trọn đời $9 (tính hoàn hàng / chạy 30 SKU hàng loạt)] để biết chi tiết.
PRO: https://www.creem.io/payment/prod_2MnXAXUiwgq0fgItpTXSBV?utm_source=sheets_pro_lock&amp;utm_medium=lead_magnet&amp;utm_campaign=oct_launch</t>
      </text>
    </comment>
    <comment ref="K3" authorId="0" shapeId="0">
      <text>
        <t>🔒 Đây là công thức nâng cao (tránh xung đột khi chạy nhiều ngành hàng). Nhấn để xem [bản PRO trọn đời $9 (tính hoàn hàng / chạy 30 SKU hàng loạt)] để biết chi tiết.
Công thức: lợi nhuận bình quân/đơn − (giá nhập + phí vận chuyển) × tỷ lệ hoàn hàng (khi hoàn hàng, phí vận chuyển không được hoàn và có hao hụt hàng hóa).
PRO: https://www.creem.io/payment/prod_2MnXAXUiwgq0fgItpTXSBV?utm_source=sheets_pro_lock&amp;utm_medium=lead_magnet&amp;utm_campaign=oct_launch</t>
      </text>
    </comment>
  </commentList>
</comments>
</file>

<file path=xl/comments/comment2.xml><?xml version="1.0" encoding="utf-8"?>
<comments xmlns="http://schemas.openxmlformats.org/spreadsheetml/2006/main">
  <authors>
    <author>ASEAN Seller</author>
  </authors>
  <commentList>
    <comment ref="F3" authorId="0" shapeId="0">
      <text>
        <t>🔒 Đây là công thức nâng cao (tránh xung đột khi chạy nhiều ngành hàng). Nhấn để xem [bản PRO trọn đời $9 (tính hoàn hàng / chạy 30 SKU hàng loạt)] để biết chi tiết.
Hãy nhập tỷ lệ quảng cáo thực tế của shop; mẫu không cố định tỷ lệ này.
PRO: https://www.creem.io/payment/prod_2MnXAXUiwgq0fgItpTXSBV?utm_source=sheets_pro_lock&amp;utm_medium=lead_magnet&amp;utm_campaign=oct_launch</t>
      </text>
    </comment>
    <comment ref="G3" authorId="0" shapeId="0">
      <text>
        <t>🔒 Đây là công thức nâng cao (tránh xung đột khi chạy nhiều ngành hàng). Nhấn để xem [bản PRO trọn đời $9 (tính hoàn hàng / chạy 30 SKU hàng loạt)] để biết chi tiết.
PRO: https://www.creem.io/payment/prod_2MnXAXUiwgq0fgItpTXSBV?utm_source=sheets_pro_lock&amp;utm_medium=lead_magnet&amp;utm_campaign=oct_launch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eanseller.com/vi/?utm_source=sheets_hook&amp;utm_medium=lead_magnet&amp;utm_campaign=oct_launch" TargetMode="External" Id="rId1"/><Relationship Type="http://schemas.openxmlformats.org/officeDocument/2006/relationships/hyperlink" Target="https://www.creem.io/payment/prod_2MnXAXUiwgq0fgItpTXSBV?utm_source=sheets_pro_lock&amp;utm_medium=lead_magnet&amp;utm_campaign=oct_launch" TargetMode="External" Id="rId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aseanseller.com/vi/?utm_source=sheets_hook&amp;utm_medium=lead_magnet&amp;utm_campaign=oct_launch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aseanseller.com/vi/?utm_source=sheets_hook&amp;utm_medium=lead_magnet&amp;utm_campaign=oct_launch" TargetMode="Externa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0" customWidth="1" min="3" max="3"/>
    <col width="16" customWidth="1" min="4" max="4"/>
    <col width="13" customWidth="1" min="5" max="5"/>
    <col width="17" customWidth="1" min="6" max="6"/>
    <col width="20" customWidth="1" min="7" max="7"/>
    <col width="10" customWidth="1" min="8" max="8"/>
    <col width="13" customWidth="1" min="9" max="9"/>
    <col width="13" customWidth="1" min="10" max="10"/>
    <col width="18" customWidth="1" min="11" max="11"/>
  </cols>
  <sheetData>
    <row r="1" ht="26" customHeight="1">
      <c r="A1" s="1" t="inlineStr">
        <is>
          <t>💡 Muốn so sánh nhanh Shopee và TikTok Shop bên nào khấu trừ ít hơn? 👉 Nhấn để dùng bản web so sánh đa nền tảng (miễn phí)</t>
        </is>
      </c>
    </row>
    <row r="2">
      <c r="A2" s="2" t="inlineStr">
        <is>
          <t>So sánh đa nền tảng theo thời gian thực → aseanseller.com/vi (miễn phí)</t>
        </is>
      </c>
    </row>
    <row r="3" ht="32" customHeight="1">
      <c r="A3" s="3" t="inlineStr">
        <is>
          <t>Nền tảng (chọn từ danh sách)</t>
        </is>
      </c>
      <c r="B3" s="3" t="inlineStr">
        <is>
          <t>Giá nhập</t>
        </is>
      </c>
      <c r="C3" s="3" t="inlineStr">
        <is>
          <t>Chi phí đóng gói</t>
        </is>
      </c>
      <c r="D3" s="3" t="inlineStr">
        <is>
          <t>Phí vận chuyển (người bán thực chịu)</t>
        </is>
      </c>
      <c r="E3" s="3" t="inlineStr">
        <is>
          <t>Giá bán</t>
        </is>
      </c>
      <c r="F3" s="4" t="inlineStr">
        <is>
          <t>【PRO】Tỷ lệ hoàn hàng (được nhập, ví dụ 5%)</t>
        </is>
      </c>
      <c r="G3" s="4" t="inlineStr">
        <is>
          <t>【PRO】So sánh giá hòa vốn đa nền tảng</t>
        </is>
      </c>
      <c r="H3" s="3" t="inlineStr">
        <is>
          <t>Tổng tỷ lệ khấu trừ</t>
        </is>
      </c>
      <c r="I3" s="3" t="inlineStr">
        <is>
          <t>Lợi nhuận bình quân/đơn</t>
        </is>
      </c>
      <c r="J3" s="3" t="inlineStr">
        <is>
          <t>Giá hòa vốn</t>
        </is>
      </c>
      <c r="K3" s="3" t="inlineStr">
        <is>
          <t>【PRO】Lợi nhuận ròng thực tế/đơn sau hoàn hàng</t>
        </is>
      </c>
    </row>
    <row r="4">
      <c r="A4" s="5" t="inlineStr">
        <is>
          <t>Shopee Việt Nam</t>
        </is>
      </c>
      <c r="B4" s="6" t="n">
        <v>80000</v>
      </c>
      <c r="C4" s="6" t="n">
        <v>0</v>
      </c>
      <c r="D4" s="6" t="n">
        <v>25000</v>
      </c>
      <c r="E4" s="6" t="n">
        <v>500000</v>
      </c>
      <c r="F4" s="7" t="n">
        <v>0.05</v>
      </c>
      <c r="G4" s="8" t="inlineStr">
        <is>
          <t>🔒 Bản PRO: xếp giá hòa vốn của cùng một SKU trên Shopee / TikTok Shop / Lazada cạnh nhau trong một màn hình</t>
        </is>
      </c>
      <c r="H4" s="9">
        <f>IF($A4="","",VLOOKUP($A4,'Tra cứu phí'!$A$21:$B$23,2,FALSE))</f>
        <v/>
      </c>
      <c r="I4" s="10">
        <f>IF($E4="","",$E4*(1-$H4)-$B4-$C4-$D4)</f>
        <v/>
      </c>
      <c r="J4" s="10">
        <f>IF($H4="","",($B4+$C4+$D4)/(1-$H4))</f>
        <v/>
      </c>
      <c r="K4" s="11">
        <f>IF($I4="","",$I4-($B4+$D4)*IF($F4="",0,$F4))</f>
        <v/>
      </c>
    </row>
    <row r="5">
      <c r="A5" s="5" t="inlineStr">
        <is>
          <t>TikTok Shop thường</t>
        </is>
      </c>
      <c r="B5" s="6" t="n">
        <v>80000</v>
      </c>
      <c r="C5" s="6" t="n">
        <v>0</v>
      </c>
      <c r="D5" s="6" t="n">
        <v>25000</v>
      </c>
      <c r="E5" s="6" t="n">
        <v>500000</v>
      </c>
      <c r="F5" s="7" t="n">
        <v>0.05</v>
      </c>
      <c r="G5" s="8" t="inlineStr">
        <is>
          <t>🔒 Bản PRO: xếp giá hòa vốn của cùng một SKU trên Shopee / TikTok Shop / Lazada cạnh nhau trong một màn hình</t>
        </is>
      </c>
      <c r="H5" s="9">
        <f>IF($A5="","",VLOOKUP($A5,'Tra cứu phí'!$A$21:$B$23,2,FALSE))</f>
        <v/>
      </c>
      <c r="I5" s="10">
        <f>IF($E5="","",$E5*(1-$H5)-$B5-$C5-$D5)</f>
        <v/>
      </c>
      <c r="J5" s="10">
        <f>IF($H5="","",($B5+$C5+$D5)/(1-$H5))</f>
        <v/>
      </c>
      <c r="K5" s="11">
        <f>IF($I5="","",$I5-($B5+$D5)*IF($F5="",0,$F5))</f>
        <v/>
      </c>
    </row>
    <row r="6">
      <c r="A6" s="5" t="n"/>
      <c r="B6" s="6" t="n"/>
      <c r="C6" s="6" t="n"/>
      <c r="D6" s="6" t="n"/>
      <c r="E6" s="6" t="n"/>
      <c r="F6" s="7" t="n"/>
      <c r="G6" s="8" t="inlineStr">
        <is>
          <t>🔒 Bản PRO: xếp giá hòa vốn của cùng một SKU trên Shopee / TikTok Shop / Lazada cạnh nhau trong một màn hình</t>
        </is>
      </c>
      <c r="H6" s="9">
        <f>IF($A6="","",VLOOKUP($A6,'Tra cứu phí'!$A$21:$B$23,2,FALSE))</f>
        <v/>
      </c>
      <c r="I6" s="10">
        <f>IF($E6="","",$E6*(1-$H6)-$B6-$C6-$D6)</f>
        <v/>
      </c>
      <c r="J6" s="10">
        <f>IF($H6="","",($B6+$C6+$D6)/(1-$H6))</f>
        <v/>
      </c>
      <c r="K6" s="11">
        <f>IF($I6="","",$I6-($B6+$D6)*IF($F6="",0,$F6))</f>
        <v/>
      </c>
    </row>
    <row r="7">
      <c r="A7" s="5" t="n"/>
      <c r="B7" s="6" t="n"/>
      <c r="C7" s="6" t="n"/>
      <c r="D7" s="6" t="n"/>
      <c r="E7" s="6" t="n"/>
      <c r="F7" s="7" t="n"/>
      <c r="G7" s="8" t="inlineStr">
        <is>
          <t>🔒 Bản PRO: xếp giá hòa vốn của cùng một SKU trên Shopee / TikTok Shop / Lazada cạnh nhau trong một màn hình</t>
        </is>
      </c>
      <c r="H7" s="9">
        <f>IF($A7="","",VLOOKUP($A7,'Tra cứu phí'!$A$21:$B$23,2,FALSE))</f>
        <v/>
      </c>
      <c r="I7" s="10">
        <f>IF($E7="","",$E7*(1-$H7)-$B7-$C7-$D7)</f>
        <v/>
      </c>
      <c r="J7" s="10">
        <f>IF($H7="","",($B7+$C7+$D7)/(1-$H7))</f>
        <v/>
      </c>
      <c r="K7" s="11">
        <f>IF($I7="","",$I7-($B7+$D7)*IF($F7="",0,$F7))</f>
        <v/>
      </c>
    </row>
    <row r="8">
      <c r="A8" s="5" t="n"/>
      <c r="B8" s="6" t="n"/>
      <c r="C8" s="6" t="n"/>
      <c r="D8" s="6" t="n"/>
      <c r="E8" s="6" t="n"/>
      <c r="F8" s="7" t="n"/>
      <c r="G8" s="8" t="inlineStr">
        <is>
          <t>🔒 Bản PRO: xếp giá hòa vốn của cùng một SKU trên Shopee / TikTok Shop / Lazada cạnh nhau trong một màn hình</t>
        </is>
      </c>
      <c r="H8" s="9">
        <f>IF($A8="","",VLOOKUP($A8,'Tra cứu phí'!$A$21:$B$23,2,FALSE))</f>
        <v/>
      </c>
      <c r="I8" s="10">
        <f>IF($E8="","",$E8*(1-$H8)-$B8-$C8-$D8)</f>
        <v/>
      </c>
      <c r="J8" s="10">
        <f>IF($H8="","",($B8+$C8+$D8)/(1-$H8))</f>
        <v/>
      </c>
      <c r="K8" s="11">
        <f>IF($I8="","",$I8-($B8+$D8)*IF($F8="",0,$F8))</f>
        <v/>
      </c>
    </row>
    <row r="9">
      <c r="A9" s="5" t="n"/>
      <c r="B9" s="6" t="n"/>
      <c r="C9" s="6" t="n"/>
      <c r="D9" s="6" t="n"/>
      <c r="E9" s="6" t="n"/>
      <c r="F9" s="7" t="n"/>
      <c r="G9" s="8" t="inlineStr">
        <is>
          <t>🔒 Bản PRO: xếp giá hòa vốn của cùng một SKU trên Shopee / TikTok Shop / Lazada cạnh nhau trong một màn hình</t>
        </is>
      </c>
      <c r="H9" s="9">
        <f>IF($A9="","",VLOOKUP($A9,'Tra cứu phí'!$A$21:$B$23,2,FALSE))</f>
        <v/>
      </c>
      <c r="I9" s="10">
        <f>IF($E9="","",$E9*(1-$H9)-$B9-$C9-$D9)</f>
        <v/>
      </c>
      <c r="J9" s="10">
        <f>IF($H9="","",($B9+$C9+$D9)/(1-$H9))</f>
        <v/>
      </c>
      <c r="K9" s="11">
        <f>IF($I9="","",$I9-($B9+$D9)*IF($F9="",0,$F9))</f>
        <v/>
      </c>
    </row>
    <row r="10">
      <c r="A10" s="5" t="n"/>
      <c r="B10" s="6" t="n"/>
      <c r="C10" s="6" t="n"/>
      <c r="D10" s="6" t="n"/>
      <c r="E10" s="6" t="n"/>
      <c r="F10" s="7" t="n"/>
      <c r="G10" s="8" t="inlineStr">
        <is>
          <t>🔒 Bản PRO: xếp giá hòa vốn của cùng một SKU trên Shopee / TikTok Shop / Lazada cạnh nhau trong một màn hình</t>
        </is>
      </c>
      <c r="H10" s="9">
        <f>IF($A10="","",VLOOKUP($A10,'Tra cứu phí'!$A$21:$B$23,2,FALSE))</f>
        <v/>
      </c>
      <c r="I10" s="10">
        <f>IF($E10="","",$E10*(1-$H10)-$B10-$C10-$D10)</f>
        <v/>
      </c>
      <c r="J10" s="10">
        <f>IF($H10="","",($B10+$C10+$D10)/(1-$H10))</f>
        <v/>
      </c>
      <c r="K10" s="11">
        <f>IF($I10="","",$I10-($B10+$D10)*IF($F10="",0,$F10))</f>
        <v/>
      </c>
    </row>
    <row r="11">
      <c r="A11" s="5" t="n"/>
      <c r="B11" s="6" t="n"/>
      <c r="C11" s="6" t="n"/>
      <c r="D11" s="6" t="n"/>
      <c r="E11" s="6" t="n"/>
      <c r="F11" s="7" t="n"/>
      <c r="G11" s="8" t="inlineStr">
        <is>
          <t>🔒 Bản PRO: xếp giá hòa vốn của cùng một SKU trên Shopee / TikTok Shop / Lazada cạnh nhau trong một màn hình</t>
        </is>
      </c>
      <c r="H11" s="9">
        <f>IF($A11="","",VLOOKUP($A11,'Tra cứu phí'!$A$21:$B$23,2,FALSE))</f>
        <v/>
      </c>
      <c r="I11" s="10">
        <f>IF($E11="","",$E11*(1-$H11)-$B11-$C11-$D11)</f>
        <v/>
      </c>
      <c r="J11" s="10">
        <f>IF($H11="","",($B11+$C11+$D11)/(1-$H11))</f>
        <v/>
      </c>
      <c r="K11" s="11">
        <f>IF($I11="","",$I11-($B11+$D11)*IF($F11="",0,$F11))</f>
        <v/>
      </c>
    </row>
    <row r="12">
      <c r="A12" s="5" t="n"/>
      <c r="B12" s="6" t="n"/>
      <c r="C12" s="6" t="n"/>
      <c r="D12" s="6" t="n"/>
      <c r="E12" s="6" t="n"/>
      <c r="F12" s="7" t="n"/>
      <c r="G12" s="8" t="inlineStr">
        <is>
          <t>🔒 Bản PRO: xếp giá hòa vốn của cùng một SKU trên Shopee / TikTok Shop / Lazada cạnh nhau trong một màn hình</t>
        </is>
      </c>
      <c r="H12" s="9">
        <f>IF($A12="","",VLOOKUP($A12,'Tra cứu phí'!$A$21:$B$23,2,FALSE))</f>
        <v/>
      </c>
      <c r="I12" s="10">
        <f>IF($E12="","",$E12*(1-$H12)-$B12-$C12-$D12)</f>
        <v/>
      </c>
      <c r="J12" s="10">
        <f>IF($H12="","",($B12+$C12+$D12)/(1-$H12))</f>
        <v/>
      </c>
      <c r="K12" s="11">
        <f>IF($I12="","",$I12-($B12+$D12)*IF($F12="",0,$F12))</f>
        <v/>
      </c>
    </row>
    <row r="13">
      <c r="A13" s="5" t="n"/>
      <c r="B13" s="6" t="n"/>
      <c r="C13" s="6" t="n"/>
      <c r="D13" s="6" t="n"/>
      <c r="E13" s="6" t="n"/>
      <c r="F13" s="7" t="n"/>
      <c r="G13" s="8" t="inlineStr">
        <is>
          <t>🔒 Bản PRO: xếp giá hòa vốn của cùng một SKU trên Shopee / TikTok Shop / Lazada cạnh nhau trong một màn hình</t>
        </is>
      </c>
      <c r="H13" s="9">
        <f>IF($A13="","",VLOOKUP($A13,'Tra cứu phí'!$A$21:$B$23,2,FALSE))</f>
        <v/>
      </c>
      <c r="I13" s="10">
        <f>IF($E13="","",$E13*(1-$H13)-$B13-$C13-$D13)</f>
        <v/>
      </c>
      <c r="J13" s="10">
        <f>IF($H13="","",($B13+$C13+$D13)/(1-$H13))</f>
        <v/>
      </c>
      <c r="K13" s="11">
        <f>IF($I13="","",$I13-($B13+$D13)*IF($F13="",0,$F13))</f>
        <v/>
      </c>
    </row>
    <row r="15">
      <c r="A15" s="12" t="inlineStr">
        <is>
          <t>Lưu ý: Tỷ lệ khấu trừ tổng được quản lý trong bảng tính ở sheet Tra cứu phí (các mục ghi “chỉ hoa hồng” chưa gồm phí giao dịch/thuế khấu trừ; hãy điều chỉnh theo số liệu thực tế trong Seller Center). Phí vận chuyển là mức bình quân bạn thực chịu, không sao chép số mẫu.</t>
        </is>
      </c>
    </row>
    <row r="16">
      <c r="A16" s="13" t="inlineStr">
        <is>
          <t>👉 Bản PRO trọn đời $9 (chạy 30 SKU hàng loạt + tính hoàn hàng + so sánh đa nền tảng) · Tiếng Việt: https://www.creem.io/payment/prod_2MnXAXUiwgq0fgItpTXSBV?utm_source=sheets_pro_lock&amp;utm_medium=lead_magnet&amp;utm_campaign=oct_launch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4">
    <mergeCell ref="A2:K2"/>
    <mergeCell ref="A16:K16"/>
    <mergeCell ref="A15:K15"/>
    <mergeCell ref="A1:K1"/>
  </mergeCells>
  <dataValidations count="1">
    <dataValidation sqref="A4 A5 A6 A7 A8 A9 A10 A11 A12 A13" showDropDown="0" showInputMessage="0" showErrorMessage="0" allowBlank="0" prompt="Platform" type="list">
      <formula1>"Shopee Việt Nam,TikTok Shop thường,TikTok Shop Mall"</formula1>
    </dataValidation>
  </dataValidations>
  <hyperlinks>
    <hyperlink xmlns:r="http://schemas.openxmlformats.org/officeDocument/2006/relationships" ref="A1" r:id="rId1"/>
    <hyperlink xmlns:r="http://schemas.openxmlformats.org/officeDocument/2006/relationships" ref="A16" r:id="rId2"/>
  </hyperlink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8" customWidth="1" min="3" max="3"/>
    <col width="52" customWidth="1" min="4" max="4"/>
  </cols>
  <sheetData>
    <row r="1" ht="26" customHeight="1">
      <c r="A1" s="1" t="inlineStr">
        <is>
          <t>💡 Muốn so sánh nhanh Shopee và TikTok Shop bên nào khấu trừ ít hơn? 👉 Nhấn để dùng bản web so sánh đa nền tảng (miễn phí)</t>
        </is>
      </c>
    </row>
    <row r="2">
      <c r="A2" s="2" t="inlineStr">
        <is>
          <t>So sánh đa nền tảng theo thời gian thực → aseanseller.com/vi (miễn phí)</t>
        </is>
      </c>
    </row>
    <row r="3" ht="32" customHeight="1">
      <c r="A3" s="3" t="inlineStr">
        <is>
          <t>Thị trường</t>
        </is>
      </c>
      <c r="B3" s="3" t="inlineStr">
        <is>
          <t>Nền tảng / Hạng mục</t>
        </is>
      </c>
      <c r="C3" s="3" t="inlineStr">
        <is>
          <t>Mức phí</t>
        </is>
      </c>
      <c r="D3" s="3" t="inlineStr">
        <is>
          <t>Ghi chú / cơ sở áp dụng</t>
        </is>
      </c>
    </row>
    <row r="4">
      <c r="A4" t="inlineStr">
        <is>
          <t>VN</t>
        </is>
      </c>
      <c r="B4" t="inlineStr">
        <is>
          <t>TikTok Shop hoa hồng (cửa hàng thường)</t>
        </is>
      </c>
      <c r="C4" t="inlineStr">
        <is>
          <t>14%</t>
        </is>
      </c>
      <c r="D4" t="inlineStr">
        <is>
          <t>Tỷ lệ mặc định cho ngành hàng chưa có bảng phí riêng; từ 03/07/2026 (Seller University); khoảng ngành hàng 9–17,8%</t>
        </is>
      </c>
    </row>
    <row r="5">
      <c r="A5" t="inlineStr">
        <is>
          <t>VN</t>
        </is>
      </c>
      <c r="B5" t="inlineStr">
        <is>
          <t>TikTok Shop hoa hồng (cửa hàng Mall)</t>
        </is>
      </c>
      <c r="C5" t="inlineStr">
        <is>
          <t>16%</t>
        </is>
      </c>
      <c r="D5" t="inlineStr">
        <is>
          <t>Tỷ lệ mặc định; 15,5% từ 03/07/2026, tăng lên 16% từ 03/08/2026 (Seller University); khoảng ngành hàng 9–17,8%</t>
        </is>
      </c>
    </row>
    <row r="6">
      <c r="A6" t="inlineStr">
        <is>
          <t>VN</t>
        </is>
      </c>
      <c r="B6" t="inlineStr">
        <is>
          <t>Thuế nền tảng khấu trừ</t>
        </is>
      </c>
      <c r="C6" t="inlineStr">
        <is>
          <t>1.5%</t>
        </is>
      </c>
      <c r="D6" t="inlineStr">
        <is>
          <t>Khấu trừ theo từng đơn</t>
        </is>
      </c>
    </row>
    <row r="7">
      <c r="A7" t="inlineStr">
        <is>
          <t>VN</t>
        </is>
      </c>
      <c r="B7" t="inlineStr">
        <is>
          <t>Shopee hoa hồng một số ngành hàng</t>
        </is>
      </c>
      <c r="C7" t="inlineStr">
        <is>
          <t>Tối đa 10%</t>
        </is>
      </c>
      <c r="D7" t="inlineStr">
        <is>
          <t>Shop thường 1,5–10% tùy ngành hàng; shop Mall tối đa 17,8% (từ 29/12/2025); kiểm tra Seller Center</t>
        </is>
      </c>
    </row>
    <row r="8">
      <c r="A8" t="inlineStr">
        <is>
          <t>VN</t>
        </is>
      </c>
      <c r="B8" t="inlineStr">
        <is>
          <t>Voucher khuyến mãi Shopee</t>
        </is>
      </c>
      <c r="C8" t="inlineStr">
        <is>
          <t>5% / 10% / 15%</t>
        </is>
      </c>
      <c r="D8" t="inlineStr">
        <is>
          <t>Chọn đúng mức voucher bạn đăng ký</t>
        </is>
      </c>
    </row>
    <row r="9">
      <c r="A9" t="inlineStr">
        <is>
          <t>VN</t>
        </is>
      </c>
      <c r="B9" t="inlineStr">
        <is>
          <t>TikTok Shop phí giao dịch</t>
        </is>
      </c>
      <c r="C9" t="inlineStr">
        <is>
          <t>6%</t>
        </is>
      </c>
      <c r="D9" t="inlineStr">
        <is>
          <t>Từ 5/2026 (tăng từ 5% lên 6%); tính riêng ngoài hoa hồng</t>
        </is>
      </c>
    </row>
    <row r="17">
      <c r="A17" s="12" t="inlineStr">
        <is>
          <t>Cập nhật biểu phí: 12/10/2026 · Rà soát phí mỗi tháng; các khoản biến động nhanh như phí vận chuyển/phí hoàn hàng không cố định trong mẫu, hãy dùng số thực tế trong Seller Center.</t>
        </is>
      </c>
    </row>
    <row r="19">
      <c r="A19" s="14" t="inlineStr">
        <is>
          <t>Bảng tỷ lệ khấu trừ dùng cho tính toán (sheet Giá hòa vốn tự tham chiếu; có thể sửa theo số thực tế)</t>
        </is>
      </c>
    </row>
    <row r="20">
      <c r="A20" s="15" t="inlineStr">
        <is>
          <t>Tùy chọn nền tảng</t>
        </is>
      </c>
      <c r="B20" s="15" t="inlineStr">
        <is>
          <t>Tỷ lệ khấu trừ</t>
        </is>
      </c>
      <c r="C20" s="15" t="inlineStr">
        <is>
          <t>Thành phần</t>
        </is>
      </c>
    </row>
    <row r="21">
      <c r="A21" t="inlineStr">
        <is>
          <t>Shopee Việt Nam</t>
        </is>
      </c>
      <c r="B21" s="16" t="n">
        <v>0.115</v>
      </c>
      <c r="C21" s="17" t="inlineStr">
        <is>
          <t>Đã kiểm chứng: hoa hồng tối đa 10% + thuế khấu trừ 1,5%</t>
        </is>
      </c>
    </row>
    <row r="22">
      <c r="A22" t="inlineStr">
        <is>
          <t>TikTok Shop thường</t>
        </is>
      </c>
      <c r="B22" s="16" t="n">
        <v>0.14</v>
      </c>
      <c r="C22" s="17" t="inlineStr">
        <is>
          <t>Chỉ hoa hồng 14% (tỷ lệ mặc định từ 03/07/2026); phí giao dịch 6% và thuế khấu trừ 1,5% hãy cộng thêm theo số thực tế</t>
        </is>
      </c>
    </row>
    <row r="23">
      <c r="A23" t="inlineStr">
        <is>
          <t>TikTok Shop Mall</t>
        </is>
      </c>
      <c r="B23" s="16" t="n">
        <v>0.16</v>
      </c>
      <c r="C23" s="17" t="inlineStr">
        <is>
          <t>Chỉ hoa hồng 16% (tỷ lệ mặc định từ 03/08/2026); phí giao dịch 6% và thuế khấu trừ 1,5% hãy cộng thêm theo số thực tế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A1:D1"/>
    <mergeCell ref="A17:D17"/>
    <mergeCell ref="C21:D21"/>
    <mergeCell ref="C22:D22"/>
    <mergeCell ref="A19:D19"/>
    <mergeCell ref="A2:D2"/>
    <mergeCell ref="C23:D23"/>
  </mergeCell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16" customWidth="1" min="4" max="4"/>
    <col width="12" customWidth="1" min="5" max="5"/>
    <col width="16" customWidth="1" min="6" max="6"/>
    <col width="20" customWidth="1" min="7" max="7"/>
    <col width="14" customWidth="1" min="8" max="8"/>
    <col width="15" customWidth="1" min="9" max="9"/>
    <col width="11" customWidth="1" min="10" max="10"/>
    <col width="11" customWidth="1" min="11" max="11"/>
    <col width="30" customWidth="1" min="12" max="12"/>
  </cols>
  <sheetData>
    <row r="1" ht="26" customHeight="1">
      <c r="A1" s="1" t="inlineStr">
        <is>
          <t>💡 Muốn so sánh nhanh Shopee và TikTok Shop bên nào khấu trừ ít hơn? 👉 Nhấn để dùng bản web so sánh đa nền tảng (miễn phí)</t>
        </is>
      </c>
    </row>
    <row r="2">
      <c r="A2" s="2" t="inlineStr">
        <is>
          <t>So sánh đa nền tảng theo thời gian thực → aseanseller.com/vi (miễn phí)</t>
        </is>
      </c>
    </row>
    <row r="3" ht="32" customHeight="1">
      <c r="A3" s="3" t="inlineStr">
        <is>
          <t>Giá bán</t>
        </is>
      </c>
      <c r="B3" s="3" t="inlineStr">
        <is>
          <t>Giá nhập</t>
        </is>
      </c>
      <c r="C3" s="3" t="inlineStr">
        <is>
          <t>Chi phí đóng gói</t>
        </is>
      </c>
      <c r="D3" s="3" t="inlineStr">
        <is>
          <t>Phí vận chuyển (người bán thực chịu)</t>
        </is>
      </c>
      <c r="E3" s="3" t="inlineStr">
        <is>
          <t>Tỷ lệ khấu trừ cơ bản</t>
        </is>
      </c>
      <c r="F3" s="4" t="inlineStr">
        <is>
          <t>【PRO】Tỷ lệ quảng cáo (được nhập)</t>
        </is>
      </c>
      <c r="G3" s="4" t="inlineStr">
        <is>
          <t>【PRO】So sánh khuyến mãi đa nền tảng</t>
        </is>
      </c>
      <c r="H3" s="3" t="inlineStr">
        <is>
          <t>Mức voucher (chọn từ danh sách)</t>
        </is>
      </c>
      <c r="I3" s="3" t="inlineStr">
        <is>
          <t>Phí bổ sung khác (tự nhập)</t>
        </is>
      </c>
      <c r="J3" s="3" t="inlineStr">
        <is>
          <t>Tổng khấu trừ chồng thêm</t>
        </is>
      </c>
      <c r="K3" s="3" t="inlineStr">
        <is>
          <t>Tỷ suất lợi nhuận gộp thực tế</t>
        </is>
      </c>
      <c r="L3" s="3" t="inlineStr">
        <is>
          <t>Quyết định</t>
        </is>
      </c>
    </row>
    <row r="4">
      <c r="A4" s="6" t="n">
        <v>500000</v>
      </c>
      <c r="B4" s="6" t="n">
        <v>80000</v>
      </c>
      <c r="C4" s="6" t="n">
        <v>0</v>
      </c>
      <c r="D4" s="6" t="n">
        <v>25000</v>
      </c>
      <c r="E4" s="16" t="n">
        <v>0.115</v>
      </c>
      <c r="F4" s="7" t="n"/>
      <c r="G4" s="8" t="inlineStr">
        <is>
          <t>🔒 Bản PRO: xếp tổng khấu trừ chồng thêm của cùng một SKU trên nhiều nền tảng trong một màn hình</t>
        </is>
      </c>
      <c r="H4" s="16" t="inlineStr">
        <is>
          <t>10%</t>
        </is>
      </c>
      <c r="I4" s="16" t="n"/>
      <c r="J4" s="9">
        <f>IF($A4="","",$E4+IF($H4="",0,$H4)+IF($I4="",0,$I4))</f>
        <v/>
      </c>
      <c r="K4" s="9">
        <f>IF($A4="","",($A4-$B4-$C4-$D4)/$A4)</f>
        <v/>
      </c>
      <c r="L4" s="18">
        <f>IF($A4="","",IF($K4&lt;$J4,"❌ Lỗ: tham gia = bù tiền, không nên tham gia","✅ Có thể tham gia: biên lợi nhuận gộp đủ bù tổng khấu trừ chồng thêm"))</f>
        <v/>
      </c>
    </row>
    <row r="5">
      <c r="A5" s="6" t="n"/>
      <c r="B5" s="6" t="n"/>
      <c r="C5" s="6" t="n"/>
      <c r="D5" s="6" t="n"/>
      <c r="E5" s="16" t="n"/>
      <c r="F5" s="7" t="n"/>
      <c r="G5" s="8" t="inlineStr">
        <is>
          <t>🔒 Bản PRO: xếp tổng khấu trừ chồng thêm của cùng một SKU trên nhiều nền tảng trong một màn hình</t>
        </is>
      </c>
      <c r="H5" s="16" t="n"/>
      <c r="I5" s="16" t="n"/>
      <c r="J5" s="9">
        <f>IF($A5="","",$E5+IF($H5="",0,$H5)+IF($I5="",0,$I5))</f>
        <v/>
      </c>
      <c r="K5" s="9">
        <f>IF($A5="","",($A5-$B5-$C5-$D5)/$A5)</f>
        <v/>
      </c>
      <c r="L5" s="18">
        <f>IF($A5="","",IF($K5&lt;$J5,"❌ Lỗ: tham gia = bù tiền, không nên tham gia","✅ Có thể tham gia: biên lợi nhuận gộp đủ bù tổng khấu trừ chồng thêm"))</f>
        <v/>
      </c>
    </row>
    <row r="6">
      <c r="A6" s="6" t="n"/>
      <c r="B6" s="6" t="n"/>
      <c r="C6" s="6" t="n"/>
      <c r="D6" s="6" t="n"/>
      <c r="E6" s="16" t="n"/>
      <c r="F6" s="7" t="n"/>
      <c r="G6" s="8" t="inlineStr">
        <is>
          <t>🔒 Bản PRO: xếp tổng khấu trừ chồng thêm của cùng một SKU trên nhiều nền tảng trong một màn hình</t>
        </is>
      </c>
      <c r="H6" s="16" t="n"/>
      <c r="I6" s="16" t="n"/>
      <c r="J6" s="9">
        <f>IF($A6="","",$E6+IF($H6="",0,$H6)+IF($I6="",0,$I6))</f>
        <v/>
      </c>
      <c r="K6" s="9">
        <f>IF($A6="","",($A6-$B6-$C6-$D6)/$A6)</f>
        <v/>
      </c>
      <c r="L6" s="18">
        <f>IF($A6="","",IF($K6&lt;$J6,"❌ Lỗ: tham gia = bù tiền, không nên tham gia","✅ Có thể tham gia: biên lợi nhuận gộp đủ bù tổng khấu trừ chồng thêm"))</f>
        <v/>
      </c>
    </row>
    <row r="7">
      <c r="A7" s="6" t="n"/>
      <c r="B7" s="6" t="n"/>
      <c r="C7" s="6" t="n"/>
      <c r="D7" s="6" t="n"/>
      <c r="E7" s="16" t="n"/>
      <c r="F7" s="7" t="n"/>
      <c r="G7" s="8" t="inlineStr">
        <is>
          <t>🔒 Bản PRO: xếp tổng khấu trừ chồng thêm của cùng một SKU trên nhiều nền tảng trong một màn hình</t>
        </is>
      </c>
      <c r="H7" s="16" t="n"/>
      <c r="I7" s="16" t="n"/>
      <c r="J7" s="9">
        <f>IF($A7="","",$E7+IF($H7="",0,$H7)+IF($I7="",0,$I7))</f>
        <v/>
      </c>
      <c r="K7" s="9">
        <f>IF($A7="","",($A7-$B7-$C7-$D7)/$A7)</f>
        <v/>
      </c>
      <c r="L7" s="18">
        <f>IF($A7="","",IF($K7&lt;$J7,"❌ Lỗ: tham gia = bù tiền, không nên tham gia","✅ Có thể tham gia: biên lợi nhuận gộp đủ bù tổng khấu trừ chồng thêm"))</f>
        <v/>
      </c>
    </row>
    <row r="8">
      <c r="A8" s="6" t="n"/>
      <c r="B8" s="6" t="n"/>
      <c r="C8" s="6" t="n"/>
      <c r="D8" s="6" t="n"/>
      <c r="E8" s="16" t="n"/>
      <c r="F8" s="7" t="n"/>
      <c r="G8" s="8" t="inlineStr">
        <is>
          <t>🔒 Bản PRO: xếp tổng khấu trừ chồng thêm của cùng một SKU trên nhiều nền tảng trong một màn hình</t>
        </is>
      </c>
      <c r="H8" s="16" t="n"/>
      <c r="I8" s="16" t="n"/>
      <c r="J8" s="9">
        <f>IF($A8="","",$E8+IF($H8="",0,$H8)+IF($I8="",0,$I8))</f>
        <v/>
      </c>
      <c r="K8" s="9">
        <f>IF($A8="","",($A8-$B8-$C8-$D8)/$A8)</f>
        <v/>
      </c>
      <c r="L8" s="18">
        <f>IF($A8="","",IF($K8&lt;$J8,"❌ Lỗ: tham gia = bù tiền, không nên tham gia","✅ Có thể tham gia: biên lợi nhuận gộp đủ bù tổng khấu trừ chồng thêm"))</f>
        <v/>
      </c>
    </row>
    <row r="10">
      <c r="A10" s="12" t="inlineStr">
        <is>
          <t>Quy tắc quyết định: Tỷ suất lợi nhuận gộp thực tế &lt; tổng khấu trừ chồng thêm → tham gia là bù tiền. Kiểm tra từng sản phẩm trong Top 10; sản phẩm lỗ nên gỡ khỏi chương trình 3 ngày trước khuyến mãi. Mức voucher 5%/10%/15%: chọn đúng mức bạn đăng ký.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A10:L10"/>
    <mergeCell ref="A2:L2"/>
    <mergeCell ref="A1:L1"/>
  </mergeCells>
  <dataValidations count="1">
    <dataValidation sqref="H4 H5 H6 H7 H8" showDropDown="0" showInputMessage="0" showErrorMessage="0" allowBlank="0" type="list">
      <formula1>"0%,5%,10%,15%"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2026-10-11T01:07:05Z</dcterms:created>
  <dcterms:modified xmlns:dcterms="http://purl.org/dc/terms/" xmlns:xsi="http://www.w3.org/2001/XMLSchema-instance" xsi:type="dcterms:W3CDTF">2026-10-12T12:54:05+00:00Z</dcterms:modified>
</cp:coreProperties>
</file>